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codeName="ThisWorkbook"/>
  <bookViews>
    <workbookView xWindow="-45" yWindow="-45" windowWidth="9840" windowHeight="8355"/>
  </bookViews>
  <sheets>
    <sheet name="Example1" sheetId="1" r:id="rId1"/>
    <sheet name="Example2" sheetId="2" r:id="rId2"/>
    <sheet name="Example3" sheetId="3" r:id="rId3"/>
  </sheets>
  <definedNames>
    <definedName name="ClassNo" hidden="1">12</definedName>
    <definedName name="CopyrightString" hidden="1">"Copyright © 1994-2011 Richard Brenner"</definedName>
    <definedName name="DateModified" hidden="1">39261.3545949074</definedName>
    <definedName name="DocTitle" hidden="1">Example1!$B$3</definedName>
    <definedName name="Interval" localSheetId="2">Example3!$C$13</definedName>
    <definedName name="Lambda">Example1!$D$6</definedName>
    <definedName name="ModificationDate" hidden="1">38980</definedName>
    <definedName name="Mu">Example1!$D$7</definedName>
    <definedName name="_xlnm.Print_Area" localSheetId="0">Example1!$A$1:$G$12</definedName>
    <definedName name="_xlnm.Print_Area" localSheetId="1">Example2!$A$5:$M$50</definedName>
    <definedName name="_xlnm.Print_Area" localSheetId="2">Example3!$A$5:$M$46</definedName>
    <definedName name="SheetHeader" localSheetId="0" hidden="1">Example1!$B$2:$B$3</definedName>
    <definedName name="SheetHeader" localSheetId="1" hidden="1">Example2!$B$2:$B$3</definedName>
    <definedName name="SheetHeader" localSheetId="2" hidden="1">Example3!$B$2:$B$3</definedName>
    <definedName name="SheetType" hidden="1">1</definedName>
    <definedName name="Topic" hidden="1">"Service Systems"</definedName>
    <definedName name="Version" hidden="1">"1.0"</definedName>
    <definedName name="WorkbookType" hidden="1">1</definedName>
  </definedNames>
  <calcPr calcId="144525"/>
</workbook>
</file>

<file path=xl/calcChain.xml><?xml version="1.0" encoding="utf-8"?>
<calcChain xmlns="http://schemas.openxmlformats.org/spreadsheetml/2006/main">
  <c r="D6" i="1" l="1"/>
  <c r="F6" i="1"/>
  <c r="D7" i="1"/>
  <c r="F7" i="1"/>
  <c r="D9" i="1"/>
  <c r="F9" i="1"/>
  <c r="D10" i="1"/>
  <c r="F10" i="1"/>
  <c r="C7" i="2"/>
  <c r="D7" i="2"/>
  <c r="E7" i="2"/>
  <c r="F7" i="2"/>
  <c r="G7" i="2"/>
  <c r="H7" i="2"/>
  <c r="I7" i="2"/>
  <c r="J7" i="2"/>
  <c r="L7" i="2"/>
  <c r="C8" i="2"/>
  <c r="D8" i="2"/>
  <c r="E8" i="2"/>
  <c r="F8" i="2"/>
  <c r="G8" i="2"/>
  <c r="H8" i="2"/>
  <c r="I8" i="2"/>
  <c r="J8" i="2"/>
  <c r="L8" i="2"/>
  <c r="C9" i="2"/>
  <c r="D9" i="2"/>
  <c r="E9" i="2"/>
  <c r="F9" i="2"/>
  <c r="G9" i="2"/>
  <c r="H9" i="2"/>
  <c r="I9" i="2"/>
  <c r="J9" i="2"/>
  <c r="L9" i="2"/>
  <c r="C10" i="2"/>
  <c r="D10" i="2"/>
  <c r="E10" i="2"/>
  <c r="F10" i="2"/>
  <c r="G10" i="2"/>
  <c r="H10" i="2"/>
  <c r="I10" i="2"/>
  <c r="J10" i="2"/>
  <c r="L10" i="2"/>
  <c r="C11" i="2"/>
  <c r="D11" i="2"/>
  <c r="E11" i="2"/>
  <c r="F11" i="2"/>
  <c r="G11" i="2"/>
  <c r="H11" i="2"/>
  <c r="I11" i="2"/>
  <c r="J11" i="2"/>
  <c r="L11" i="2"/>
  <c r="C12" i="2"/>
  <c r="D12" i="2"/>
  <c r="E12" i="2"/>
  <c r="F12" i="2"/>
  <c r="G12" i="2"/>
  <c r="H12" i="2"/>
  <c r="I12" i="2"/>
  <c r="J12" i="2"/>
  <c r="L12" i="2"/>
  <c r="C13" i="2"/>
  <c r="D13" i="2"/>
  <c r="E13" i="2"/>
  <c r="F13" i="2"/>
  <c r="G13" i="2"/>
  <c r="H13" i="2"/>
  <c r="I13" i="2"/>
  <c r="J13" i="2"/>
  <c r="L13" i="2"/>
  <c r="C14" i="2"/>
  <c r="D14" i="2"/>
  <c r="E14" i="2"/>
  <c r="F14" i="2"/>
  <c r="G14" i="2"/>
  <c r="H14" i="2"/>
  <c r="I14" i="2"/>
  <c r="J14" i="2"/>
  <c r="L14" i="2"/>
  <c r="C15" i="2"/>
  <c r="D15" i="2"/>
  <c r="E15" i="2"/>
  <c r="F15" i="2"/>
  <c r="G15" i="2"/>
  <c r="H15" i="2"/>
  <c r="I15" i="2"/>
  <c r="J15" i="2"/>
  <c r="L15" i="2"/>
  <c r="C16" i="2"/>
  <c r="D16" i="2"/>
  <c r="E16" i="2"/>
  <c r="F16" i="2"/>
  <c r="G16" i="2"/>
  <c r="H16" i="2"/>
  <c r="I16" i="2"/>
  <c r="J16" i="2"/>
  <c r="L16" i="2"/>
  <c r="C17" i="2"/>
  <c r="D17" i="2"/>
  <c r="E17" i="2"/>
  <c r="F17" i="2"/>
  <c r="G17" i="2"/>
  <c r="H17" i="2"/>
  <c r="I17" i="2"/>
  <c r="J17" i="2"/>
  <c r="L17" i="2"/>
  <c r="C18" i="2"/>
  <c r="D18" i="2"/>
  <c r="E18" i="2"/>
  <c r="F18" i="2"/>
  <c r="G18" i="2"/>
  <c r="H18" i="2"/>
  <c r="I18" i="2"/>
  <c r="J18" i="2"/>
  <c r="L18" i="2"/>
  <c r="D6" i="3"/>
  <c r="E6" i="3" s="1"/>
  <c r="D7" i="3"/>
  <c r="L7" i="3"/>
  <c r="C8" i="3"/>
  <c r="D8" i="3"/>
  <c r="L8" i="3"/>
  <c r="C9" i="3"/>
  <c r="D9" i="3"/>
  <c r="L9" i="3"/>
  <c r="C10" i="3"/>
  <c r="D10" i="3"/>
  <c r="L10" i="3"/>
  <c r="E7" i="3" l="1"/>
  <c r="E8" i="3"/>
  <c r="E10" i="3"/>
  <c r="F6" i="3"/>
  <c r="E9" i="3"/>
  <c r="F10" i="3" l="1"/>
  <c r="F9" i="3"/>
  <c r="F7" i="3"/>
  <c r="F8" i="3"/>
  <c r="G6" i="3"/>
  <c r="H6" i="3" l="1"/>
  <c r="G9" i="3"/>
  <c r="G8" i="3"/>
  <c r="G10" i="3"/>
  <c r="G7" i="3"/>
  <c r="H8" i="3" l="1"/>
  <c r="H7" i="3"/>
  <c r="I6" i="3"/>
  <c r="H9" i="3"/>
  <c r="H10" i="3"/>
  <c r="I7" i="3" l="1"/>
  <c r="I10" i="3"/>
  <c r="I8" i="3"/>
  <c r="J6" i="3"/>
  <c r="I9" i="3"/>
  <c r="J10" i="3" l="1"/>
  <c r="J7" i="3"/>
  <c r="J8" i="3"/>
  <c r="J9" i="3"/>
</calcChain>
</file>

<file path=xl/sharedStrings.xml><?xml version="1.0" encoding="utf-8"?>
<sst xmlns="http://schemas.openxmlformats.org/spreadsheetml/2006/main" count="17" uniqueCount="12">
  <si>
    <t>Lambda</t>
  </si>
  <si>
    <t>Mu</t>
  </si>
  <si>
    <t>Length of Queue</t>
  </si>
  <si>
    <t>Lq</t>
  </si>
  <si>
    <t>Average line length (non-empty)</t>
  </si>
  <si>
    <t>La</t>
  </si>
  <si>
    <t>C</t>
  </si>
  <si>
    <t>Lambda * t</t>
  </si>
  <si>
    <t>Here we assume that 0^0 is 1.</t>
  </si>
  <si>
    <t>See the Sci-Math FAQ.</t>
  </si>
  <si>
    <t>ISMT E-130 Spreadsheet Models for Managers</t>
  </si>
  <si>
    <t>Examples for Session 12: Service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</si>
</sst>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7" formatCode="0.000"/>
    <numFmt numFmtId="173" formatCode="\l\ \=\ 0.00"/>
    <numFmt numFmtId="174" formatCode="\k\=0"/>
  </numFmts>
  <fonts count="5" x14ac:knownFonts="1">
    <font>
      <sz val="10"/>
      <name val="Arial"/>
    </font>
    <font>
      <sz val="10"/>
      <name val="Arial"/>
    </font>
    <font>
      <i/>
      <sz val="10"/>
      <name val="Arial"/>
    </font>
    <font>
      <sz val="10"/>
      <name val="Arial"/>
    </font>
    <font>
      <u/>
      <sz val="10"/>
      <color indexed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9" fontId="0" fillId="2" borderId="0"/>
    <xf numFmtId="0" fontId="4" fillId="0" borderId="0" applyNumberFormat="0" applyFill="0" applyBorder="0" applyAlignment="0" applyProtection="0">
      <alignment vertical="top"/>
      <protection locked="0"/>
    </xf>
  </cellStyleXfs>
  <cellXfs count="63">
    <xf numFmtId="9" fontId="0" fillId="2" borderId="0" xfId="0"/>
    <xf numFmtId="9" fontId="1" fillId="2" borderId="1" xfId="0" applyFont="1" applyFill="1" applyBorder="1"/>
    <xf numFmtId="9" fontId="1" fillId="2" borderId="2" xfId="0" applyFont="1" applyFill="1" applyBorder="1"/>
    <xf numFmtId="9" fontId="1" fillId="2" borderId="3" xfId="0" applyFont="1" applyFill="1" applyBorder="1"/>
    <xf numFmtId="9" fontId="1" fillId="2" borderId="0" xfId="0" applyFont="1"/>
    <xf numFmtId="9" fontId="1" fillId="2" borderId="4" xfId="0" applyFont="1" applyFill="1" applyBorder="1"/>
    <xf numFmtId="9" fontId="2" fillId="0" borderId="1" xfId="0" applyFont="1" applyFill="1" applyBorder="1"/>
    <xf numFmtId="9" fontId="2" fillId="0" borderId="2" xfId="0" applyFont="1" applyFill="1" applyBorder="1"/>
    <xf numFmtId="9" fontId="2" fillId="0" borderId="3" xfId="0" applyFont="1" applyFill="1" applyBorder="1"/>
    <xf numFmtId="9" fontId="3" fillId="2" borderId="0" xfId="0" applyFont="1" applyFill="1" applyBorder="1"/>
    <xf numFmtId="9" fontId="3" fillId="2" borderId="5" xfId="0" applyFont="1" applyFill="1" applyBorder="1"/>
    <xf numFmtId="9" fontId="3" fillId="2" borderId="0" xfId="0" applyFont="1"/>
    <xf numFmtId="9" fontId="3" fillId="2" borderId="4" xfId="0" applyFont="1" applyFill="1" applyBorder="1"/>
    <xf numFmtId="9" fontId="2" fillId="0" borderId="6" xfId="0" applyFont="1" applyFill="1" applyBorder="1"/>
    <xf numFmtId="9" fontId="2" fillId="0" borderId="7" xfId="0" applyFont="1" applyFill="1" applyBorder="1"/>
    <xf numFmtId="9" fontId="2" fillId="0" borderId="8" xfId="0" applyFont="1" applyFill="1" applyBorder="1"/>
    <xf numFmtId="9" fontId="3" fillId="2" borderId="0" xfId="0" applyNumberFormat="1" applyFont="1" applyFill="1" applyBorder="1"/>
    <xf numFmtId="9" fontId="3" fillId="2" borderId="6" xfId="0" applyFont="1" applyFill="1" applyBorder="1"/>
    <xf numFmtId="9" fontId="3" fillId="2" borderId="7" xfId="0" applyFont="1" applyFill="1" applyBorder="1"/>
    <xf numFmtId="1" fontId="3" fillId="2" borderId="7" xfId="0" applyNumberFormat="1" applyFont="1" applyFill="1" applyBorder="1"/>
    <xf numFmtId="9" fontId="3" fillId="2" borderId="8" xfId="0" applyFont="1" applyFill="1" applyBorder="1"/>
    <xf numFmtId="9" fontId="3" fillId="2" borderId="1" xfId="0" applyFont="1" applyFill="1" applyBorder="1"/>
    <xf numFmtId="9" fontId="3" fillId="2" borderId="2" xfId="0" applyFont="1" applyFill="1" applyBorder="1"/>
    <xf numFmtId="164" fontId="3" fillId="2" borderId="2" xfId="0" applyNumberFormat="1" applyFont="1" applyFill="1" applyBorder="1"/>
    <xf numFmtId="9" fontId="3" fillId="2" borderId="3" xfId="0" applyFont="1" applyFill="1" applyBorder="1"/>
    <xf numFmtId="164" fontId="3" fillId="2" borderId="0" xfId="0" applyNumberFormat="1" applyFont="1" applyFill="1" applyBorder="1"/>
    <xf numFmtId="1" fontId="3" fillId="2" borderId="2" xfId="0" applyNumberFormat="1" applyFont="1" applyFill="1" applyBorder="1"/>
    <xf numFmtId="9" fontId="3" fillId="2" borderId="0" xfId="0" applyFont="1" applyBorder="1"/>
    <xf numFmtId="164" fontId="2" fillId="0" borderId="0" xfId="0" applyNumberFormat="1" applyFont="1" applyFill="1" applyBorder="1" applyAlignment="1">
      <alignment horizontal="center"/>
    </xf>
    <xf numFmtId="9" fontId="3" fillId="2" borderId="0" xfId="0" applyFont="1" applyFill="1" applyBorder="1" applyAlignment="1">
      <alignment horizontal="right"/>
    </xf>
    <xf numFmtId="9" fontId="3" fillId="0" borderId="0" xfId="0" applyFont="1" applyFill="1" applyBorder="1" applyAlignment="1">
      <alignment horizontal="right"/>
    </xf>
    <xf numFmtId="1" fontId="3" fillId="2" borderId="0" xfId="0" applyNumberFormat="1" applyFont="1" applyFill="1" applyBorder="1"/>
    <xf numFmtId="167" fontId="3" fillId="3" borderId="9" xfId="0" applyNumberFormat="1" applyFont="1" applyFill="1" applyBorder="1"/>
    <xf numFmtId="167" fontId="3" fillId="3" borderId="10" xfId="0" applyNumberFormat="1" applyFont="1" applyFill="1" applyBorder="1"/>
    <xf numFmtId="164" fontId="3" fillId="4" borderId="11" xfId="0" applyNumberFormat="1" applyFont="1" applyFill="1" applyBorder="1"/>
    <xf numFmtId="9" fontId="3" fillId="4" borderId="12" xfId="0" applyFont="1" applyFill="1" applyBorder="1"/>
    <xf numFmtId="9" fontId="3" fillId="4" borderId="11" xfId="0" applyNumberFormat="1" applyFont="1" applyFill="1" applyBorder="1"/>
    <xf numFmtId="9" fontId="3" fillId="4" borderId="12" xfId="0" applyNumberFormat="1" applyFont="1" applyFill="1" applyBorder="1"/>
    <xf numFmtId="9" fontId="3" fillId="4" borderId="13" xfId="0" applyFont="1" applyFill="1" applyBorder="1"/>
    <xf numFmtId="9" fontId="3" fillId="4" borderId="13" xfId="0" applyNumberFormat="1" applyFont="1" applyFill="1" applyBorder="1"/>
    <xf numFmtId="9" fontId="3" fillId="3" borderId="0" xfId="0" applyFont="1" applyFill="1"/>
    <xf numFmtId="9" fontId="3" fillId="0" borderId="14" xfId="0" applyFont="1" applyFill="1" applyBorder="1"/>
    <xf numFmtId="9" fontId="3" fillId="0" borderId="15" xfId="0" applyFont="1" applyFill="1" applyBorder="1"/>
    <xf numFmtId="9" fontId="3" fillId="0" borderId="9" xfId="0" applyFont="1" applyFill="1" applyBorder="1"/>
    <xf numFmtId="0" fontId="3" fillId="0" borderId="16" xfId="1" applyFont="1" applyFill="1" applyBorder="1" applyAlignment="1" applyProtection="1"/>
    <xf numFmtId="9" fontId="3" fillId="0" borderId="17" xfId="0" applyFont="1" applyFill="1" applyBorder="1"/>
    <xf numFmtId="9" fontId="3" fillId="0" borderId="10" xfId="0" applyFont="1" applyFill="1" applyBorder="1"/>
    <xf numFmtId="2" fontId="3" fillId="5" borderId="9" xfId="0" applyNumberFormat="1" applyFont="1" applyFill="1" applyBorder="1"/>
    <xf numFmtId="2" fontId="3" fillId="5" borderId="10" xfId="0" applyNumberFormat="1" applyFont="1" applyFill="1" applyBorder="1"/>
    <xf numFmtId="9" fontId="3" fillId="0" borderId="14" xfId="0" applyFont="1" applyFill="1" applyBorder="1" applyAlignment="1">
      <alignment horizontal="right"/>
    </xf>
    <xf numFmtId="9" fontId="3" fillId="0" borderId="16" xfId="0" applyFont="1" applyFill="1" applyBorder="1" applyAlignment="1">
      <alignment horizontal="right"/>
    </xf>
    <xf numFmtId="173" fontId="3" fillId="0" borderId="0" xfId="0" applyNumberFormat="1" applyFont="1" applyFill="1" applyBorder="1"/>
    <xf numFmtId="167" fontId="3" fillId="0" borderId="1" xfId="0" applyNumberFormat="1" applyFont="1" applyFill="1" applyBorder="1"/>
    <xf numFmtId="167" fontId="3" fillId="0" borderId="2" xfId="0" applyNumberFormat="1" applyFont="1" applyFill="1" applyBorder="1"/>
    <xf numFmtId="167" fontId="3" fillId="0" borderId="3" xfId="0" applyNumberFormat="1" applyFont="1" applyFill="1" applyBorder="1"/>
    <xf numFmtId="167" fontId="3" fillId="0" borderId="4" xfId="0" applyNumberFormat="1" applyFont="1" applyFill="1" applyBorder="1"/>
    <xf numFmtId="167" fontId="3" fillId="0" borderId="0" xfId="0" applyNumberFormat="1" applyFont="1" applyFill="1" applyBorder="1"/>
    <xf numFmtId="167" fontId="3" fillId="0" borderId="5" xfId="0" applyNumberFormat="1" applyFont="1" applyFill="1" applyBorder="1"/>
    <xf numFmtId="167" fontId="3" fillId="0" borderId="6" xfId="0" applyNumberFormat="1" applyFont="1" applyFill="1" applyBorder="1"/>
    <xf numFmtId="167" fontId="3" fillId="0" borderId="7" xfId="0" applyNumberFormat="1" applyFont="1" applyFill="1" applyBorder="1"/>
    <xf numFmtId="167" fontId="3" fillId="0" borderId="8" xfId="0" applyNumberFormat="1" applyFont="1" applyFill="1" applyBorder="1"/>
    <xf numFmtId="0" fontId="3" fillId="0" borderId="0" xfId="0" applyNumberFormat="1" applyFont="1" applyFill="1" applyBorder="1"/>
    <xf numFmtId="174" fontId="3" fillId="0" borderId="0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97210188151692"/>
          <c:y val="5.3608247422680409E-2"/>
          <c:w val="0.70762106612457032"/>
          <c:h val="0.80824742268041239"/>
        </c:manualLayout>
      </c:layout>
      <c:lineChart>
        <c:grouping val="standard"/>
        <c:varyColors val="0"/>
        <c:ser>
          <c:idx val="0"/>
          <c:order val="0"/>
          <c:tx>
            <c:strRef>
              <c:f>Example2!$C$6</c:f>
              <c:strCache>
                <c:ptCount val="1"/>
                <c:pt idx="0">
                  <c:v>l = 0.01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Example2!$B$7:$B$18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cat>
          <c:val>
            <c:numRef>
              <c:f>Example2!$C$7:$C$18</c:f>
              <c:numCache>
                <c:formatCode>0.000</c:formatCode>
                <c:ptCount val="12"/>
                <c:pt idx="0">
                  <c:v>0.99004983374916811</c:v>
                </c:pt>
                <c:pt idx="1">
                  <c:v>9.9004983374916811E-3</c:v>
                </c:pt>
                <c:pt idx="2">
                  <c:v>4.9502491687458409E-5</c:v>
                </c:pt>
                <c:pt idx="3">
                  <c:v>1.6500830562486138E-7</c:v>
                </c:pt>
                <c:pt idx="4">
                  <c:v>4.1252076406215336E-10</c:v>
                </c:pt>
                <c:pt idx="5">
                  <c:v>8.2504152812430677E-13</c:v>
                </c:pt>
                <c:pt idx="6">
                  <c:v>1.3750692135405111E-15</c:v>
                </c:pt>
                <c:pt idx="7">
                  <c:v>1.964384590772159E-18</c:v>
                </c:pt>
                <c:pt idx="8">
                  <c:v>2.4554807384651989E-21</c:v>
                </c:pt>
                <c:pt idx="9">
                  <c:v>2.7283119316279986E-24</c:v>
                </c:pt>
                <c:pt idx="10">
                  <c:v>2.7283119316279988E-27</c:v>
                </c:pt>
                <c:pt idx="11">
                  <c:v>2.4802835742072721E-30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Example2!$D$6</c:f>
              <c:strCache>
                <c:ptCount val="1"/>
                <c:pt idx="0">
                  <c:v>l = 0.05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Example2!$B$7:$B$18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cat>
          <c:val>
            <c:numRef>
              <c:f>Example2!$D$7:$D$18</c:f>
              <c:numCache>
                <c:formatCode>0.000</c:formatCode>
                <c:ptCount val="12"/>
                <c:pt idx="0">
                  <c:v>0.95122942450071402</c:v>
                </c:pt>
                <c:pt idx="1">
                  <c:v>4.7561471225035706E-2</c:v>
                </c:pt>
                <c:pt idx="2">
                  <c:v>1.1890367806258928E-3</c:v>
                </c:pt>
                <c:pt idx="3">
                  <c:v>1.9817279677098212E-5</c:v>
                </c:pt>
                <c:pt idx="4">
                  <c:v>2.4771599596372775E-7</c:v>
                </c:pt>
                <c:pt idx="5">
                  <c:v>2.4771599596372776E-9</c:v>
                </c:pt>
                <c:pt idx="6">
                  <c:v>2.064299966364398E-11</c:v>
                </c:pt>
                <c:pt idx="7">
                  <c:v>1.4744999759745701E-13</c:v>
                </c:pt>
                <c:pt idx="8">
                  <c:v>9.215624849841063E-16</c:v>
                </c:pt>
                <c:pt idx="9">
                  <c:v>5.119791583245036E-18</c:v>
                </c:pt>
                <c:pt idx="10">
                  <c:v>2.5598957916225184E-20</c:v>
                </c:pt>
                <c:pt idx="11">
                  <c:v>1.1635889961920539E-22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Example2!$E$6</c:f>
              <c:strCache>
                <c:ptCount val="1"/>
                <c:pt idx="0">
                  <c:v>l = 0.10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Example2!$B$7:$B$18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cat>
          <c:val>
            <c:numRef>
              <c:f>Example2!$E$7:$E$18</c:f>
              <c:numCache>
                <c:formatCode>0.000</c:formatCode>
                <c:ptCount val="12"/>
                <c:pt idx="0">
                  <c:v>0.90483741803595952</c:v>
                </c:pt>
                <c:pt idx="1">
                  <c:v>9.048374180359596E-2</c:v>
                </c:pt>
                <c:pt idx="2">
                  <c:v>4.5241870901797984E-3</c:v>
                </c:pt>
                <c:pt idx="3">
                  <c:v>1.5080623633932663E-4</c:v>
                </c:pt>
                <c:pt idx="4">
                  <c:v>3.7701559084831663E-6</c:v>
                </c:pt>
                <c:pt idx="5">
                  <c:v>7.5403118169663328E-8</c:v>
                </c:pt>
                <c:pt idx="6">
                  <c:v>1.2567186361610555E-9</c:v>
                </c:pt>
                <c:pt idx="7">
                  <c:v>1.7953123373729367E-11</c:v>
                </c:pt>
                <c:pt idx="8">
                  <c:v>2.2441404217161715E-13</c:v>
                </c:pt>
                <c:pt idx="9">
                  <c:v>2.4934893574624127E-15</c:v>
                </c:pt>
                <c:pt idx="10">
                  <c:v>2.4934893574624131E-17</c:v>
                </c:pt>
                <c:pt idx="11">
                  <c:v>2.2668085067840122E-19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Example2!$F$6</c:f>
              <c:strCache>
                <c:ptCount val="1"/>
                <c:pt idx="0">
                  <c:v>l = 0.30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Example2!$B$7:$B$18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cat>
          <c:val>
            <c:numRef>
              <c:f>Example2!$F$7:$F$18</c:f>
              <c:numCache>
                <c:formatCode>0.000</c:formatCode>
                <c:ptCount val="12"/>
                <c:pt idx="0">
                  <c:v>0.74081822068171788</c:v>
                </c:pt>
                <c:pt idx="1">
                  <c:v>0.22224546620451535</c:v>
                </c:pt>
                <c:pt idx="2">
                  <c:v>3.3336819930677303E-2</c:v>
                </c:pt>
                <c:pt idx="3">
                  <c:v>3.3336819930677303E-3</c:v>
                </c:pt>
                <c:pt idx="4">
                  <c:v>2.5002614948007977E-4</c:v>
                </c:pt>
                <c:pt idx="5">
                  <c:v>1.5001568968804787E-5</c:v>
                </c:pt>
                <c:pt idx="6">
                  <c:v>7.5007844844023922E-7</c:v>
                </c:pt>
                <c:pt idx="7">
                  <c:v>3.2146219218867393E-8</c:v>
                </c:pt>
                <c:pt idx="8">
                  <c:v>1.2054832207075272E-9</c:v>
                </c:pt>
                <c:pt idx="9">
                  <c:v>4.0182774023584246E-11</c:v>
                </c:pt>
                <c:pt idx="10">
                  <c:v>1.2054832207075272E-12</c:v>
                </c:pt>
                <c:pt idx="11">
                  <c:v>3.2876815110205289E-14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Example2!$G$6</c:f>
              <c:strCache>
                <c:ptCount val="1"/>
                <c:pt idx="0">
                  <c:v>l = 0.50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Example2!$B$7:$B$18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cat>
          <c:val>
            <c:numRef>
              <c:f>Example2!$G$7:$G$18</c:f>
              <c:numCache>
                <c:formatCode>0.000</c:formatCode>
                <c:ptCount val="12"/>
                <c:pt idx="0">
                  <c:v>0.60653065971263342</c:v>
                </c:pt>
                <c:pt idx="1">
                  <c:v>0.30326532985631671</c:v>
                </c:pt>
                <c:pt idx="2">
                  <c:v>7.5816332464079178E-2</c:v>
                </c:pt>
                <c:pt idx="3">
                  <c:v>1.2636055410679864E-2</c:v>
                </c:pt>
                <c:pt idx="4">
                  <c:v>1.5795069263349829E-3</c:v>
                </c:pt>
                <c:pt idx="5">
                  <c:v>1.5795069263349829E-4</c:v>
                </c:pt>
                <c:pt idx="6">
                  <c:v>1.316255771945819E-5</c:v>
                </c:pt>
                <c:pt idx="7">
                  <c:v>9.4018269424701357E-7</c:v>
                </c:pt>
                <c:pt idx="8">
                  <c:v>5.8761418390438348E-8</c:v>
                </c:pt>
                <c:pt idx="9">
                  <c:v>3.2645232439132415E-9</c:v>
                </c:pt>
                <c:pt idx="10">
                  <c:v>1.6322616219566209E-10</c:v>
                </c:pt>
                <c:pt idx="11">
                  <c:v>7.4193710088937319E-12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Example2!$H$6</c:f>
              <c:strCache>
                <c:ptCount val="1"/>
                <c:pt idx="0">
                  <c:v>l = 1.00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Example2!$B$7:$B$18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cat>
          <c:val>
            <c:numRef>
              <c:f>Example2!$H$7:$H$18</c:f>
              <c:numCache>
                <c:formatCode>0.000</c:formatCode>
                <c:ptCount val="12"/>
                <c:pt idx="0">
                  <c:v>0.36787944117144233</c:v>
                </c:pt>
                <c:pt idx="1">
                  <c:v>0.36787944117144233</c:v>
                </c:pt>
                <c:pt idx="2">
                  <c:v>0.18393972058572117</c:v>
                </c:pt>
                <c:pt idx="3">
                  <c:v>6.1313240195240391E-2</c:v>
                </c:pt>
                <c:pt idx="4">
                  <c:v>1.5328310048810098E-2</c:v>
                </c:pt>
                <c:pt idx="5">
                  <c:v>3.0656620097620196E-3</c:v>
                </c:pt>
                <c:pt idx="6">
                  <c:v>5.1094366829366989E-4</c:v>
                </c:pt>
                <c:pt idx="7">
                  <c:v>7.2991952613381413E-5</c:v>
                </c:pt>
                <c:pt idx="8">
                  <c:v>9.1239940766726766E-6</c:v>
                </c:pt>
                <c:pt idx="9">
                  <c:v>1.0137771196302974E-6</c:v>
                </c:pt>
                <c:pt idx="10">
                  <c:v>1.0137771196302975E-7</c:v>
                </c:pt>
                <c:pt idx="11">
                  <c:v>9.2161556330027044E-9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Example2!$I$6</c:f>
              <c:strCache>
                <c:ptCount val="1"/>
                <c:pt idx="0">
                  <c:v>l = 2.00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Example2!$B$7:$B$18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cat>
          <c:val>
            <c:numRef>
              <c:f>Example2!$I$7:$I$18</c:f>
              <c:numCache>
                <c:formatCode>0.000</c:formatCode>
                <c:ptCount val="12"/>
                <c:pt idx="0">
                  <c:v>0.1353352832366127</c:v>
                </c:pt>
                <c:pt idx="1">
                  <c:v>0.2706705664732254</c:v>
                </c:pt>
                <c:pt idx="2">
                  <c:v>0.2706705664732254</c:v>
                </c:pt>
                <c:pt idx="3">
                  <c:v>0.18044704431548361</c:v>
                </c:pt>
                <c:pt idx="4">
                  <c:v>9.0223522157741806E-2</c:v>
                </c:pt>
                <c:pt idx="5">
                  <c:v>3.6089408863096722E-2</c:v>
                </c:pt>
                <c:pt idx="6">
                  <c:v>1.2029802954365574E-2</c:v>
                </c:pt>
                <c:pt idx="7">
                  <c:v>3.4370865583901638E-3</c:v>
                </c:pt>
                <c:pt idx="8">
                  <c:v>8.5927163959754094E-4</c:v>
                </c:pt>
                <c:pt idx="9">
                  <c:v>1.9094925324389798E-4</c:v>
                </c:pt>
                <c:pt idx="10">
                  <c:v>3.8189850648779595E-5</c:v>
                </c:pt>
                <c:pt idx="11">
                  <c:v>6.9436092088690179E-6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Example2!$J$6</c:f>
              <c:strCache>
                <c:ptCount val="1"/>
                <c:pt idx="0">
                  <c:v>l = 5.00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Example2!$B$7:$B$18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cat>
          <c:val>
            <c:numRef>
              <c:f>Example2!$J$7:$J$18</c:f>
              <c:numCache>
                <c:formatCode>0.000</c:formatCode>
                <c:ptCount val="12"/>
                <c:pt idx="0">
                  <c:v>6.737946999085467E-3</c:v>
                </c:pt>
                <c:pt idx="1">
                  <c:v>3.3689734995427337E-2</c:v>
                </c:pt>
                <c:pt idx="2">
                  <c:v>8.4224337488568335E-2</c:v>
                </c:pt>
                <c:pt idx="3">
                  <c:v>0.14037389581428056</c:v>
                </c:pt>
                <c:pt idx="4">
                  <c:v>0.17546736976785071</c:v>
                </c:pt>
                <c:pt idx="5">
                  <c:v>0.17546736976785071</c:v>
                </c:pt>
                <c:pt idx="6">
                  <c:v>0.14622280813987559</c:v>
                </c:pt>
                <c:pt idx="7">
                  <c:v>0.104444862957054</c:v>
                </c:pt>
                <c:pt idx="8">
                  <c:v>6.5278039348158748E-2</c:v>
                </c:pt>
                <c:pt idx="9">
                  <c:v>3.6265577415643749E-2</c:v>
                </c:pt>
                <c:pt idx="10">
                  <c:v>1.8132788707821871E-2</c:v>
                </c:pt>
                <c:pt idx="11">
                  <c:v>8.2421766853735794E-3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07456"/>
        <c:axId val="213307392"/>
      </c:lineChart>
      <c:catAx>
        <c:axId val="21310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</a:t>
                </a:r>
              </a:p>
            </c:rich>
          </c:tx>
          <c:layout>
            <c:manualLayout>
              <c:xMode val="edge"/>
              <c:yMode val="edge"/>
              <c:x val="0.47278418483927331"/>
              <c:y val="0.923711340206185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30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307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Probability</a:t>
                </a:r>
              </a:p>
            </c:rich>
          </c:tx>
          <c:layout>
            <c:manualLayout>
              <c:xMode val="edge"/>
              <c:yMode val="edge"/>
              <c:x val="2.4883378149435437E-2"/>
              <c:y val="0.3917525773195876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107456"/>
        <c:crosses val="autoZero"/>
        <c:crossBetween val="midCat"/>
      </c:valAx>
      <c:spPr>
        <a:solidFill>
          <a:srgbClr val="00FFFF"/>
        </a:solid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469739069288154"/>
          <c:y val="0.29278350515463919"/>
          <c:w val="0.12286167961283748"/>
          <c:h val="0.331958762886597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70978985665171E-2"/>
          <c:y val="5.1546391752577317E-2"/>
          <c:w val="0.77449514490117799"/>
          <c:h val="0.86391752577319592"/>
        </c:manualLayout>
      </c:layout>
      <c:lineChart>
        <c:grouping val="standard"/>
        <c:varyColors val="0"/>
        <c:ser>
          <c:idx val="0"/>
          <c:order val="0"/>
          <c:tx>
            <c:strRef>
              <c:f>Example3!$B$7</c:f>
              <c:strCache>
                <c:ptCount val="1"/>
                <c:pt idx="0">
                  <c:v>k=0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Example3!$C$6:$J$6</c:f>
              <c:numCache>
                <c:formatCode>\l\ \=\ 0.00</c:formatCode>
                <c:ptCount val="8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2.4000000000000004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</c:numCache>
            </c:numRef>
          </c:cat>
          <c:val>
            <c:numRef>
              <c:f>Example3!$C$7:$J$7</c:f>
              <c:numCache>
                <c:formatCode>0.000</c:formatCode>
                <c:ptCount val="8"/>
                <c:pt idx="0">
                  <c:v>1</c:v>
                </c:pt>
                <c:pt idx="1">
                  <c:v>0.44932896411722156</c:v>
                </c:pt>
                <c:pt idx="2">
                  <c:v>0.20189651799465538</c:v>
                </c:pt>
                <c:pt idx="3">
                  <c:v>9.071795328941247E-2</c:v>
                </c:pt>
                <c:pt idx="4">
                  <c:v>4.0762203978366211E-2</c:v>
                </c:pt>
                <c:pt idx="5">
                  <c:v>1.8315638888734179E-2</c:v>
                </c:pt>
                <c:pt idx="6">
                  <c:v>8.2297470490200302E-3</c:v>
                </c:pt>
                <c:pt idx="7">
                  <c:v>3.697863716482932E-3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Example3!$B$8</c:f>
              <c:strCache>
                <c:ptCount val="1"/>
                <c:pt idx="0">
                  <c:v>k=1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Example3!$C$6:$J$6</c:f>
              <c:numCache>
                <c:formatCode>\l\ \=\ 0.00</c:formatCode>
                <c:ptCount val="8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2.4000000000000004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</c:numCache>
            </c:numRef>
          </c:cat>
          <c:val>
            <c:numRef>
              <c:f>Example3!$C$8:$J$8</c:f>
              <c:numCache>
                <c:formatCode>0.000</c:formatCode>
                <c:ptCount val="8"/>
                <c:pt idx="0">
                  <c:v>0</c:v>
                </c:pt>
                <c:pt idx="1">
                  <c:v>0.35946317129377725</c:v>
                </c:pt>
                <c:pt idx="2">
                  <c:v>0.32303442879144861</c:v>
                </c:pt>
                <c:pt idx="3">
                  <c:v>0.21772308789458997</c:v>
                </c:pt>
                <c:pt idx="4">
                  <c:v>0.13043905273077189</c:v>
                </c:pt>
                <c:pt idx="5">
                  <c:v>7.3262555554936715E-2</c:v>
                </c:pt>
                <c:pt idx="6">
                  <c:v>3.9502785835296143E-2</c:v>
                </c:pt>
                <c:pt idx="7">
                  <c:v>2.0708036812304417E-2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Example3!$B$9</c:f>
              <c:strCache>
                <c:ptCount val="1"/>
                <c:pt idx="0">
                  <c:v>k=2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Example3!$C$6:$J$6</c:f>
              <c:numCache>
                <c:formatCode>\l\ \=\ 0.00</c:formatCode>
                <c:ptCount val="8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2.4000000000000004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</c:numCache>
            </c:numRef>
          </c:cat>
          <c:val>
            <c:numRef>
              <c:f>Example3!$C$9:$J$9</c:f>
              <c:numCache>
                <c:formatCode>0.000</c:formatCode>
                <c:ptCount val="8"/>
                <c:pt idx="0">
                  <c:v>0</c:v>
                </c:pt>
                <c:pt idx="1">
                  <c:v>0.14378526851751092</c:v>
                </c:pt>
                <c:pt idx="2">
                  <c:v>0.25842754303315896</c:v>
                </c:pt>
                <c:pt idx="3">
                  <c:v>0.26126770547350797</c:v>
                </c:pt>
                <c:pt idx="4">
                  <c:v>0.20870248436923505</c:v>
                </c:pt>
                <c:pt idx="5">
                  <c:v>0.14652511110987343</c:v>
                </c:pt>
                <c:pt idx="6">
                  <c:v>9.4806686004710747E-2</c:v>
                </c:pt>
                <c:pt idx="7">
                  <c:v>5.7982503074452366E-2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Example3!$B$10</c:f>
              <c:strCache>
                <c:ptCount val="1"/>
                <c:pt idx="0">
                  <c:v>k=3</c:v>
                </c:pt>
              </c:strCache>
            </c:strRef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x"/>
            <c:size val="5"/>
            <c:spPr>
              <a:solidFill>
                <a:srgbClr val="DD0806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Example3!$C$6:$J$6</c:f>
              <c:numCache>
                <c:formatCode>\l\ \=\ 0.00</c:formatCode>
                <c:ptCount val="8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2.4000000000000004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</c:numCache>
            </c:numRef>
          </c:cat>
          <c:val>
            <c:numRef>
              <c:f>Example3!$C$10:$J$10</c:f>
              <c:numCache>
                <c:formatCode>0.000</c:formatCode>
                <c:ptCount val="8"/>
                <c:pt idx="0">
                  <c:v>0</c:v>
                </c:pt>
                <c:pt idx="1">
                  <c:v>3.8342738271336253E-2</c:v>
                </c:pt>
                <c:pt idx="2">
                  <c:v>0.13782802295101812</c:v>
                </c:pt>
                <c:pt idx="3">
                  <c:v>0.20901416437880641</c:v>
                </c:pt>
                <c:pt idx="4">
                  <c:v>0.22261598332718405</c:v>
                </c:pt>
                <c:pt idx="5">
                  <c:v>0.19536681481316456</c:v>
                </c:pt>
                <c:pt idx="6">
                  <c:v>0.1516906976075372</c:v>
                </c:pt>
                <c:pt idx="7">
                  <c:v>0.10823400573897773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52032"/>
        <c:axId val="77907456"/>
      </c:lineChart>
      <c:catAx>
        <c:axId val="77852032"/>
        <c:scaling>
          <c:orientation val="minMax"/>
        </c:scaling>
        <c:delete val="0"/>
        <c:axPos val="b"/>
        <c:numFmt formatCode="\l\ \=\ 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907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907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852032"/>
        <c:crosses val="autoZero"/>
        <c:crossBetween val="midCat"/>
      </c:valAx>
      <c:spPr>
        <a:solidFill>
          <a:srgbClr val="A6CAF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202245791703461"/>
          <c:y val="0.40412371134020619"/>
          <c:w val="8.5536612388684319E-2"/>
          <c:h val="0.158762886597938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781050</xdr:colOff>
      <xdr:row>20</xdr:row>
      <xdr:rowOff>0</xdr:rowOff>
    </xdr:from>
    <xdr:to>
      <xdr:col>11</xdr:col>
      <xdr:colOff>1666875</xdr:colOff>
      <xdr:row>48</xdr:row>
      <xdr:rowOff>85725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16</xdr:row>
      <xdr:rowOff>38100</xdr:rowOff>
    </xdr:from>
    <xdr:to>
      <xdr:col>11</xdr:col>
      <xdr:colOff>1609725</xdr:colOff>
      <xdr:row>44</xdr:row>
      <xdr:rowOff>123825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6</xdr:row>
      <xdr:rowOff>95250</xdr:rowOff>
    </xdr:from>
    <xdr:to>
      <xdr:col>3</xdr:col>
      <xdr:colOff>333375</xdr:colOff>
      <xdr:row>13</xdr:row>
      <xdr:rowOff>28575</xdr:rowOff>
    </xdr:to>
    <xdr:sp macro="" textlink="">
      <xdr:nvSpPr>
        <xdr:cNvPr id="3078" name="Line 6"/>
        <xdr:cNvSpPr>
          <a:spLocks noChangeShapeType="1"/>
        </xdr:cNvSpPr>
      </xdr:nvSpPr>
      <xdr:spPr bwMode="auto">
        <a:xfrm flipH="1" flipV="1">
          <a:off x="1724025" y="1143000"/>
          <a:ext cx="323850" cy="1095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3"/>
  <sheetViews>
    <sheetView tabSelected="1" workbookViewId="0"/>
  </sheetViews>
  <sheetFormatPr defaultColWidth="10.85546875" defaultRowHeight="12.75" x14ac:dyDescent="0.2"/>
  <cols>
    <col min="1" max="1" width="2.28515625" style="11" customWidth="1"/>
    <col min="2" max="2" width="31" style="11" customWidth="1"/>
    <col min="3" max="4" width="7.28515625" style="11" customWidth="1"/>
    <col min="5" max="5" width="1.85546875" style="11" customWidth="1"/>
    <col min="6" max="6" width="29.42578125" style="11" customWidth="1"/>
    <col min="7" max="7" width="2.85546875" style="11" customWidth="1"/>
    <col min="8" max="16384" width="10.85546875" style="11"/>
  </cols>
  <sheetData>
    <row r="1" spans="1:7" s="4" customFormat="1" ht="14.25" thickTop="1" thickBot="1" x14ac:dyDescent="0.25">
      <c r="A1" s="1"/>
      <c r="B1" s="2"/>
      <c r="C1" s="2"/>
      <c r="D1" s="2"/>
      <c r="E1" s="2"/>
      <c r="F1" s="2"/>
      <c r="G1" s="3"/>
    </row>
    <row r="2" spans="1:7" ht="13.5" thickTop="1" x14ac:dyDescent="0.2">
      <c r="A2" s="5"/>
      <c r="B2" s="6" t="s">
        <v>10</v>
      </c>
      <c r="C2" s="7"/>
      <c r="D2" s="7"/>
      <c r="E2" s="8"/>
      <c r="F2" s="9"/>
      <c r="G2" s="10"/>
    </row>
    <row r="3" spans="1:7" ht="13.5" thickBot="1" x14ac:dyDescent="0.25">
      <c r="A3" s="12"/>
      <c r="B3" s="13" t="s">
        <v>11</v>
      </c>
      <c r="C3" s="14"/>
      <c r="D3" s="14"/>
      <c r="E3" s="15"/>
      <c r="G3" s="10"/>
    </row>
    <row r="4" spans="1:7" ht="14.25" thickTop="1" thickBot="1" x14ac:dyDescent="0.25">
      <c r="A4" s="17"/>
      <c r="B4" s="18"/>
      <c r="C4" s="19"/>
      <c r="D4" s="19"/>
      <c r="E4" s="19"/>
      <c r="F4" s="19"/>
      <c r="G4" s="20"/>
    </row>
    <row r="5" spans="1:7" ht="14.25" thickTop="1" thickBot="1" x14ac:dyDescent="0.25">
      <c r="A5" s="21"/>
      <c r="B5" s="22"/>
      <c r="C5" s="23"/>
      <c r="D5" s="23"/>
      <c r="E5" s="23"/>
      <c r="F5" s="23"/>
      <c r="G5" s="24"/>
    </row>
    <row r="6" spans="1:7" ht="13.5" thickTop="1" x14ac:dyDescent="0.2">
      <c r="A6" s="12"/>
      <c r="B6" s="9"/>
      <c r="C6" s="49" t="s">
        <v>0</v>
      </c>
      <c r="D6" s="32">
        <f>20/60</f>
        <v>0.33333333333333331</v>
      </c>
      <c r="E6" s="25"/>
      <c r="F6" s="34" t="str">
        <f>"=20/60"</f>
        <v>=20/60</v>
      </c>
      <c r="G6" s="10"/>
    </row>
    <row r="7" spans="1:7" ht="13.5" thickBot="1" x14ac:dyDescent="0.25">
      <c r="A7" s="12"/>
      <c r="B7" s="9"/>
      <c r="C7" s="50" t="s">
        <v>1</v>
      </c>
      <c r="D7" s="33">
        <f>1/2.6</f>
        <v>0.38461538461538458</v>
      </c>
      <c r="E7" s="9"/>
      <c r="F7" s="35" t="str">
        <f>"=1/2.6"</f>
        <v>=1/2.6</v>
      </c>
      <c r="G7" s="10"/>
    </row>
    <row r="8" spans="1:7" ht="14.25" thickTop="1" thickBot="1" x14ac:dyDescent="0.25">
      <c r="A8" s="12"/>
      <c r="B8" s="9"/>
      <c r="C8" s="29"/>
      <c r="D8" s="9"/>
      <c r="E8" s="9"/>
      <c r="F8" s="9"/>
      <c r="G8" s="10"/>
    </row>
    <row r="9" spans="1:7" ht="13.5" thickTop="1" x14ac:dyDescent="0.2">
      <c r="A9" s="12"/>
      <c r="B9" s="30" t="s">
        <v>2</v>
      </c>
      <c r="C9" s="49" t="s">
        <v>3</v>
      </c>
      <c r="D9" s="47">
        <f>Lambda^2/(Mu*(Mu-Lambda))</f>
        <v>5.6333333333333346</v>
      </c>
      <c r="E9" s="16"/>
      <c r="F9" s="36" t="str">
        <f>"=Lambda^2/(Mu*(Mu-Lambda))"</f>
        <v>=Lambda^2/(Mu*(Mu-Lambda))</v>
      </c>
      <c r="G9" s="10"/>
    </row>
    <row r="10" spans="1:7" ht="13.5" thickBot="1" x14ac:dyDescent="0.25">
      <c r="A10" s="12"/>
      <c r="B10" s="30" t="s">
        <v>4</v>
      </c>
      <c r="C10" s="50" t="s">
        <v>5</v>
      </c>
      <c r="D10" s="48">
        <f>Mu/(Mu-Lambda)</f>
        <v>7.5000000000000018</v>
      </c>
      <c r="E10" s="16"/>
      <c r="F10" s="37" t="str">
        <f>"=Mu/(Mu-Lambda)"</f>
        <v>=Mu/(Mu-Lambda)</v>
      </c>
      <c r="G10" s="10"/>
    </row>
    <row r="11" spans="1:7" ht="13.5" thickTop="1" x14ac:dyDescent="0.2">
      <c r="A11" s="12"/>
      <c r="B11" s="9"/>
      <c r="C11" s="9"/>
      <c r="D11" s="9"/>
      <c r="E11" s="9"/>
      <c r="F11" s="9"/>
      <c r="G11" s="10"/>
    </row>
    <row r="12" spans="1:7" ht="13.5" thickBot="1" x14ac:dyDescent="0.25">
      <c r="A12" s="17"/>
      <c r="B12" s="18"/>
      <c r="C12" s="18"/>
      <c r="D12" s="18"/>
      <c r="E12" s="18"/>
      <c r="F12" s="18"/>
      <c r="G12" s="20"/>
    </row>
    <row r="13" spans="1:7" ht="13.5" thickTop="1" x14ac:dyDescent="0.2"/>
  </sheetData>
  <printOptions horizontalCentered="1" verticalCentered="1" headings="1"/>
  <pageMargins left="0.5" right="0.5" top="0.5" bottom="0.5" header="0.5" footer="0.5"/>
  <pageSetup orientation="landscape" useFirstPageNumber="1" horizontalDpi="4294967292" verticalDpi="4294967292"/>
  <headerFooter alignWithMargins="0">
    <oddHeader>&amp;R&amp;ISession 12: Service Systems&amp;L&amp;IFile: &amp;F&amp;C&amp;I&amp;A</oddHeader>
    <oddFooter>&amp;R&amp;I[Page &amp;P]&amp;L&amp;IISMT E-130 Spreadsheet Models for Managers&amp;C&amp;ICopyright © 1994-2011 Richard Brenner
Last revised June 29,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51"/>
  <sheetViews>
    <sheetView workbookViewId="0"/>
  </sheetViews>
  <sheetFormatPr defaultColWidth="10.85546875" defaultRowHeight="12.75" x14ac:dyDescent="0.2"/>
  <cols>
    <col min="1" max="1" width="2.28515625" style="11" customWidth="1"/>
    <col min="2" max="2" width="16.140625" style="11" customWidth="1"/>
    <col min="3" max="4" width="7.28515625" style="11" customWidth="1"/>
    <col min="5" max="10" width="7" style="11" bestFit="1" customWidth="1"/>
    <col min="11" max="11" width="5.85546875" style="11" customWidth="1"/>
    <col min="12" max="12" width="38.140625" style="11" customWidth="1"/>
    <col min="13" max="13" width="2.28515625" style="11" customWidth="1"/>
    <col min="14" max="16384" width="10.85546875" style="11"/>
  </cols>
  <sheetData>
    <row r="1" spans="1:13" s="4" customFormat="1" ht="14.25" thickTop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3.5" thickTop="1" x14ac:dyDescent="0.2">
      <c r="A2" s="5"/>
      <c r="B2" s="6" t="s">
        <v>10</v>
      </c>
      <c r="C2" s="7"/>
      <c r="D2" s="7"/>
      <c r="E2" s="7"/>
      <c r="F2" s="8"/>
      <c r="G2" s="9"/>
      <c r="H2" s="9"/>
      <c r="I2" s="9"/>
      <c r="J2" s="9"/>
      <c r="K2" s="9"/>
      <c r="L2" s="9"/>
      <c r="M2" s="10"/>
    </row>
    <row r="3" spans="1:13" ht="13.5" thickBot="1" x14ac:dyDescent="0.25">
      <c r="A3" s="12"/>
      <c r="B3" s="13" t="s">
        <v>11</v>
      </c>
      <c r="C3" s="14"/>
      <c r="D3" s="14"/>
      <c r="E3" s="14"/>
      <c r="F3" s="15"/>
      <c r="G3" s="16"/>
      <c r="H3" s="16"/>
      <c r="I3" s="16"/>
      <c r="J3" s="16"/>
      <c r="K3" s="16"/>
      <c r="L3" s="16"/>
      <c r="M3" s="10"/>
    </row>
    <row r="4" spans="1:13" ht="14.25" thickTop="1" thickBot="1" x14ac:dyDescent="0.25">
      <c r="A4" s="12"/>
      <c r="B4" s="9"/>
      <c r="C4" s="31"/>
      <c r="D4" s="31"/>
      <c r="E4" s="31"/>
      <c r="F4" s="31"/>
      <c r="G4" s="31"/>
      <c r="H4" s="31"/>
      <c r="I4" s="31"/>
      <c r="J4" s="31"/>
      <c r="K4" s="31"/>
      <c r="L4" s="31"/>
      <c r="M4" s="10"/>
    </row>
    <row r="5" spans="1:13" ht="13.5" thickTop="1" x14ac:dyDescent="0.2">
      <c r="A5" s="21"/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4"/>
    </row>
    <row r="6" spans="1:13" ht="13.5" thickBot="1" x14ac:dyDescent="0.25">
      <c r="A6" s="12"/>
      <c r="B6" s="27"/>
      <c r="C6" s="51">
        <v>0.01</v>
      </c>
      <c r="D6" s="51">
        <v>0.05</v>
      </c>
      <c r="E6" s="51">
        <v>0.1</v>
      </c>
      <c r="F6" s="51">
        <v>0.3</v>
      </c>
      <c r="G6" s="51">
        <v>0.5</v>
      </c>
      <c r="H6" s="51">
        <v>1</v>
      </c>
      <c r="I6" s="51">
        <v>2</v>
      </c>
      <c r="J6" s="51">
        <v>5</v>
      </c>
      <c r="K6" s="25"/>
      <c r="L6" s="28" t="s">
        <v>6</v>
      </c>
      <c r="M6" s="10"/>
    </row>
    <row r="7" spans="1:13" ht="13.5" thickTop="1" x14ac:dyDescent="0.2">
      <c r="A7" s="12"/>
      <c r="B7" s="61">
        <v>0</v>
      </c>
      <c r="C7" s="52">
        <f t="shared" ref="C7:J16" si="0">C$6^$B7*EXP(-C$6)/FACT($B7)</f>
        <v>0.99004983374916811</v>
      </c>
      <c r="D7" s="53">
        <f t="shared" si="0"/>
        <v>0.95122942450071402</v>
      </c>
      <c r="E7" s="53">
        <f t="shared" si="0"/>
        <v>0.90483741803595952</v>
      </c>
      <c r="F7" s="53">
        <f t="shared" si="0"/>
        <v>0.74081822068171788</v>
      </c>
      <c r="G7" s="53">
        <f t="shared" si="0"/>
        <v>0.60653065971263342</v>
      </c>
      <c r="H7" s="53">
        <f t="shared" si="0"/>
        <v>0.36787944117144233</v>
      </c>
      <c r="I7" s="53">
        <f t="shared" si="0"/>
        <v>0.1353352832366127</v>
      </c>
      <c r="J7" s="54">
        <f t="shared" si="0"/>
        <v>6.737946999085467E-3</v>
      </c>
      <c r="K7" s="25"/>
      <c r="L7" s="34" t="str">
        <f>"=C$6^$B7*EXP(-C$6)/FACT($B7)"</f>
        <v>=C$6^$B7*EXP(-C$6)/FACT($B7)</v>
      </c>
      <c r="M7" s="10"/>
    </row>
    <row r="8" spans="1:13" x14ac:dyDescent="0.2">
      <c r="A8" s="12"/>
      <c r="B8" s="61">
        <v>1</v>
      </c>
      <c r="C8" s="55">
        <f t="shared" si="0"/>
        <v>9.9004983374916811E-3</v>
      </c>
      <c r="D8" s="56">
        <f t="shared" si="0"/>
        <v>4.7561471225035706E-2</v>
      </c>
      <c r="E8" s="56">
        <f t="shared" si="0"/>
        <v>9.048374180359596E-2</v>
      </c>
      <c r="F8" s="56">
        <f t="shared" si="0"/>
        <v>0.22224546620451535</v>
      </c>
      <c r="G8" s="56">
        <f t="shared" si="0"/>
        <v>0.30326532985631671</v>
      </c>
      <c r="H8" s="56">
        <f t="shared" si="0"/>
        <v>0.36787944117144233</v>
      </c>
      <c r="I8" s="56">
        <f t="shared" si="0"/>
        <v>0.2706705664732254</v>
      </c>
      <c r="J8" s="57">
        <f t="shared" si="0"/>
        <v>3.3689734995427337E-2</v>
      </c>
      <c r="K8" s="9"/>
      <c r="L8" s="38" t="str">
        <f>"=C$6^$B8*EXP(-C$6)/FACT($B8)"</f>
        <v>=C$6^$B8*EXP(-C$6)/FACT($B8)</v>
      </c>
      <c r="M8" s="10"/>
    </row>
    <row r="9" spans="1:13" x14ac:dyDescent="0.2">
      <c r="A9" s="12"/>
      <c r="B9" s="61">
        <v>2</v>
      </c>
      <c r="C9" s="55">
        <f t="shared" si="0"/>
        <v>4.9502491687458409E-5</v>
      </c>
      <c r="D9" s="56">
        <f t="shared" si="0"/>
        <v>1.1890367806258928E-3</v>
      </c>
      <c r="E9" s="56">
        <f t="shared" si="0"/>
        <v>4.5241870901797984E-3</v>
      </c>
      <c r="F9" s="56">
        <f t="shared" si="0"/>
        <v>3.3336819930677303E-2</v>
      </c>
      <c r="G9" s="56">
        <f t="shared" si="0"/>
        <v>7.5816332464079178E-2</v>
      </c>
      <c r="H9" s="56">
        <f t="shared" si="0"/>
        <v>0.18393972058572117</v>
      </c>
      <c r="I9" s="56">
        <f t="shared" si="0"/>
        <v>0.2706705664732254</v>
      </c>
      <c r="J9" s="57">
        <f t="shared" si="0"/>
        <v>8.4224337488568335E-2</v>
      </c>
      <c r="K9" s="9"/>
      <c r="L9" s="38" t="str">
        <f>"=C$6^$B9*EXP(-C$6)/FACT($B9)"</f>
        <v>=C$6^$B9*EXP(-C$6)/FACT($B9)</v>
      </c>
      <c r="M9" s="10"/>
    </row>
    <row r="10" spans="1:13" x14ac:dyDescent="0.2">
      <c r="A10" s="12"/>
      <c r="B10" s="61">
        <v>3</v>
      </c>
      <c r="C10" s="55">
        <f t="shared" si="0"/>
        <v>1.6500830562486138E-7</v>
      </c>
      <c r="D10" s="56">
        <f t="shared" si="0"/>
        <v>1.9817279677098212E-5</v>
      </c>
      <c r="E10" s="56">
        <f t="shared" si="0"/>
        <v>1.5080623633932663E-4</v>
      </c>
      <c r="F10" s="56">
        <f t="shared" si="0"/>
        <v>3.3336819930677303E-3</v>
      </c>
      <c r="G10" s="56">
        <f t="shared" si="0"/>
        <v>1.2636055410679864E-2</v>
      </c>
      <c r="H10" s="56">
        <f t="shared" si="0"/>
        <v>6.1313240195240391E-2</v>
      </c>
      <c r="I10" s="56">
        <f t="shared" si="0"/>
        <v>0.18044704431548361</v>
      </c>
      <c r="J10" s="57">
        <f t="shared" si="0"/>
        <v>0.14037389581428056</v>
      </c>
      <c r="K10" s="16"/>
      <c r="L10" s="39" t="str">
        <f>"=C$6^$B10*EXP(-C$6)/FACT($B10)"</f>
        <v>=C$6^$B10*EXP(-C$6)/FACT($B10)</v>
      </c>
      <c r="M10" s="10"/>
    </row>
    <row r="11" spans="1:13" x14ac:dyDescent="0.2">
      <c r="A11" s="12"/>
      <c r="B11" s="61">
        <v>4</v>
      </c>
      <c r="C11" s="55">
        <f t="shared" si="0"/>
        <v>4.1252076406215336E-10</v>
      </c>
      <c r="D11" s="56">
        <f t="shared" si="0"/>
        <v>2.4771599596372775E-7</v>
      </c>
      <c r="E11" s="56">
        <f t="shared" si="0"/>
        <v>3.7701559084831663E-6</v>
      </c>
      <c r="F11" s="56">
        <f t="shared" si="0"/>
        <v>2.5002614948007977E-4</v>
      </c>
      <c r="G11" s="56">
        <f t="shared" si="0"/>
        <v>1.5795069263349829E-3</v>
      </c>
      <c r="H11" s="56">
        <f t="shared" si="0"/>
        <v>1.5328310048810098E-2</v>
      </c>
      <c r="I11" s="56">
        <f t="shared" si="0"/>
        <v>9.0223522157741806E-2</v>
      </c>
      <c r="J11" s="57">
        <f t="shared" si="0"/>
        <v>0.17546736976785071</v>
      </c>
      <c r="K11" s="16"/>
      <c r="L11" s="39" t="str">
        <f>"=C$6^$B11*EXP(-C$6)/FACT($B11)"</f>
        <v>=C$6^$B11*EXP(-C$6)/FACT($B11)</v>
      </c>
      <c r="M11" s="10"/>
    </row>
    <row r="12" spans="1:13" x14ac:dyDescent="0.2">
      <c r="A12" s="12"/>
      <c r="B12" s="61">
        <v>5</v>
      </c>
      <c r="C12" s="55">
        <f t="shared" si="0"/>
        <v>8.2504152812430677E-13</v>
      </c>
      <c r="D12" s="56">
        <f t="shared" si="0"/>
        <v>2.4771599596372776E-9</v>
      </c>
      <c r="E12" s="56">
        <f t="shared" si="0"/>
        <v>7.5403118169663328E-8</v>
      </c>
      <c r="F12" s="56">
        <f t="shared" si="0"/>
        <v>1.5001568968804787E-5</v>
      </c>
      <c r="G12" s="56">
        <f t="shared" si="0"/>
        <v>1.5795069263349829E-4</v>
      </c>
      <c r="H12" s="56">
        <f t="shared" si="0"/>
        <v>3.0656620097620196E-3</v>
      </c>
      <c r="I12" s="56">
        <f t="shared" si="0"/>
        <v>3.6089408863096722E-2</v>
      </c>
      <c r="J12" s="57">
        <f t="shared" si="0"/>
        <v>0.17546736976785071</v>
      </c>
      <c r="K12" s="9"/>
      <c r="L12" s="38" t="str">
        <f>"=C$6^$B12*EXP(-C$6)/FACT($B12)"</f>
        <v>=C$6^$B12*EXP(-C$6)/FACT($B12)</v>
      </c>
      <c r="M12" s="10"/>
    </row>
    <row r="13" spans="1:13" x14ac:dyDescent="0.2">
      <c r="A13" s="12"/>
      <c r="B13" s="61">
        <v>6</v>
      </c>
      <c r="C13" s="55">
        <f t="shared" si="0"/>
        <v>1.3750692135405111E-15</v>
      </c>
      <c r="D13" s="56">
        <f t="shared" si="0"/>
        <v>2.064299966364398E-11</v>
      </c>
      <c r="E13" s="56">
        <f t="shared" si="0"/>
        <v>1.2567186361610555E-9</v>
      </c>
      <c r="F13" s="56">
        <f t="shared" si="0"/>
        <v>7.5007844844023922E-7</v>
      </c>
      <c r="G13" s="56">
        <f t="shared" si="0"/>
        <v>1.316255771945819E-5</v>
      </c>
      <c r="H13" s="56">
        <f t="shared" si="0"/>
        <v>5.1094366829366989E-4</v>
      </c>
      <c r="I13" s="56">
        <f t="shared" si="0"/>
        <v>1.2029802954365574E-2</v>
      </c>
      <c r="J13" s="57">
        <f t="shared" si="0"/>
        <v>0.14622280813987559</v>
      </c>
      <c r="K13" s="9"/>
      <c r="L13" s="38" t="str">
        <f>"=C$6^$B13*EXP(-C$6)/FACT($B13)"</f>
        <v>=C$6^$B13*EXP(-C$6)/FACT($B13)</v>
      </c>
      <c r="M13" s="10"/>
    </row>
    <row r="14" spans="1:13" x14ac:dyDescent="0.2">
      <c r="A14" s="12"/>
      <c r="B14" s="61">
        <v>7</v>
      </c>
      <c r="C14" s="55">
        <f t="shared" si="0"/>
        <v>1.964384590772159E-18</v>
      </c>
      <c r="D14" s="56">
        <f t="shared" si="0"/>
        <v>1.4744999759745701E-13</v>
      </c>
      <c r="E14" s="56">
        <f t="shared" si="0"/>
        <v>1.7953123373729367E-11</v>
      </c>
      <c r="F14" s="56">
        <f t="shared" si="0"/>
        <v>3.2146219218867393E-8</v>
      </c>
      <c r="G14" s="56">
        <f t="shared" si="0"/>
        <v>9.4018269424701357E-7</v>
      </c>
      <c r="H14" s="56">
        <f t="shared" si="0"/>
        <v>7.2991952613381413E-5</v>
      </c>
      <c r="I14" s="56">
        <f t="shared" si="0"/>
        <v>3.4370865583901638E-3</v>
      </c>
      <c r="J14" s="57">
        <f t="shared" si="0"/>
        <v>0.104444862957054</v>
      </c>
      <c r="K14" s="9"/>
      <c r="L14" s="38" t="str">
        <f>"=C$6^$B14*EXP(-C$6)/FACT($B14)"</f>
        <v>=C$6^$B14*EXP(-C$6)/FACT($B14)</v>
      </c>
      <c r="M14" s="10"/>
    </row>
    <row r="15" spans="1:13" x14ac:dyDescent="0.2">
      <c r="A15" s="12"/>
      <c r="B15" s="61">
        <v>8</v>
      </c>
      <c r="C15" s="55">
        <f t="shared" si="0"/>
        <v>2.4554807384651989E-21</v>
      </c>
      <c r="D15" s="56">
        <f t="shared" si="0"/>
        <v>9.215624849841063E-16</v>
      </c>
      <c r="E15" s="56">
        <f t="shared" si="0"/>
        <v>2.2441404217161715E-13</v>
      </c>
      <c r="F15" s="56">
        <f t="shared" si="0"/>
        <v>1.2054832207075272E-9</v>
      </c>
      <c r="G15" s="56">
        <f t="shared" si="0"/>
        <v>5.8761418390438348E-8</v>
      </c>
      <c r="H15" s="56">
        <f t="shared" si="0"/>
        <v>9.1239940766726766E-6</v>
      </c>
      <c r="I15" s="56">
        <f t="shared" si="0"/>
        <v>8.5927163959754094E-4</v>
      </c>
      <c r="J15" s="57">
        <f t="shared" si="0"/>
        <v>6.5278039348158748E-2</v>
      </c>
      <c r="K15" s="9"/>
      <c r="L15" s="38" t="str">
        <f>"=C$6^$B15*EXP(-C$6)/FACT($B15)"</f>
        <v>=C$6^$B15*EXP(-C$6)/FACT($B15)</v>
      </c>
      <c r="M15" s="10"/>
    </row>
    <row r="16" spans="1:13" x14ac:dyDescent="0.2">
      <c r="A16" s="12"/>
      <c r="B16" s="61">
        <v>9</v>
      </c>
      <c r="C16" s="55">
        <f t="shared" si="0"/>
        <v>2.7283119316279986E-24</v>
      </c>
      <c r="D16" s="56">
        <f t="shared" si="0"/>
        <v>5.119791583245036E-18</v>
      </c>
      <c r="E16" s="56">
        <f t="shared" si="0"/>
        <v>2.4934893574624127E-15</v>
      </c>
      <c r="F16" s="56">
        <f t="shared" si="0"/>
        <v>4.0182774023584246E-11</v>
      </c>
      <c r="G16" s="56">
        <f t="shared" si="0"/>
        <v>3.2645232439132415E-9</v>
      </c>
      <c r="H16" s="56">
        <f t="shared" si="0"/>
        <v>1.0137771196302974E-6</v>
      </c>
      <c r="I16" s="56">
        <f t="shared" si="0"/>
        <v>1.9094925324389798E-4</v>
      </c>
      <c r="J16" s="57">
        <f t="shared" si="0"/>
        <v>3.6265577415643749E-2</v>
      </c>
      <c r="K16" s="9"/>
      <c r="L16" s="38" t="str">
        <f>"=C$6^$B16*EXP(-C$6)/FACT($B16)"</f>
        <v>=C$6^$B16*EXP(-C$6)/FACT($B16)</v>
      </c>
      <c r="M16" s="10"/>
    </row>
    <row r="17" spans="1:13" x14ac:dyDescent="0.2">
      <c r="A17" s="12"/>
      <c r="B17" s="61">
        <v>10</v>
      </c>
      <c r="C17" s="55">
        <f t="shared" ref="C17:J18" si="1">C$6^$B17*EXP(-C$6)/FACT($B17)</f>
        <v>2.7283119316279988E-27</v>
      </c>
      <c r="D17" s="56">
        <f t="shared" si="1"/>
        <v>2.5598957916225184E-20</v>
      </c>
      <c r="E17" s="56">
        <f t="shared" si="1"/>
        <v>2.4934893574624131E-17</v>
      </c>
      <c r="F17" s="56">
        <f t="shared" si="1"/>
        <v>1.2054832207075272E-12</v>
      </c>
      <c r="G17" s="56">
        <f t="shared" si="1"/>
        <v>1.6322616219566209E-10</v>
      </c>
      <c r="H17" s="56">
        <f t="shared" si="1"/>
        <v>1.0137771196302975E-7</v>
      </c>
      <c r="I17" s="56">
        <f t="shared" si="1"/>
        <v>3.8189850648779595E-5</v>
      </c>
      <c r="J17" s="57">
        <f t="shared" si="1"/>
        <v>1.8132788707821871E-2</v>
      </c>
      <c r="K17" s="9"/>
      <c r="L17" s="38" t="str">
        <f>"=C$6^$B17*EXP(-C$6)/FACT($B17)"</f>
        <v>=C$6^$B17*EXP(-C$6)/FACT($B17)</v>
      </c>
      <c r="M17" s="10"/>
    </row>
    <row r="18" spans="1:13" ht="13.5" thickBot="1" x14ac:dyDescent="0.25">
      <c r="A18" s="12"/>
      <c r="B18" s="61">
        <v>11</v>
      </c>
      <c r="C18" s="58">
        <f t="shared" si="1"/>
        <v>2.4802835742072721E-30</v>
      </c>
      <c r="D18" s="59">
        <f t="shared" si="1"/>
        <v>1.1635889961920539E-22</v>
      </c>
      <c r="E18" s="59">
        <f t="shared" si="1"/>
        <v>2.2668085067840122E-19</v>
      </c>
      <c r="F18" s="59">
        <f t="shared" si="1"/>
        <v>3.2876815110205289E-14</v>
      </c>
      <c r="G18" s="59">
        <f t="shared" si="1"/>
        <v>7.4193710088937319E-12</v>
      </c>
      <c r="H18" s="59">
        <f t="shared" si="1"/>
        <v>9.2161556330027044E-9</v>
      </c>
      <c r="I18" s="59">
        <f t="shared" si="1"/>
        <v>6.9436092088690179E-6</v>
      </c>
      <c r="J18" s="60">
        <f t="shared" si="1"/>
        <v>8.2421766853735794E-3</v>
      </c>
      <c r="K18" s="9"/>
      <c r="L18" s="35" t="str">
        <f>"=C$6^$B18*EXP(-C$6)/FACT($B18)"</f>
        <v>=C$6^$B18*EXP(-C$6)/FACT($B18)</v>
      </c>
      <c r="M18" s="10"/>
    </row>
    <row r="19" spans="1:13" ht="13.5" thickTop="1" x14ac:dyDescent="0.2">
      <c r="A19" s="12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0"/>
    </row>
    <row r="20" spans="1:13" x14ac:dyDescent="0.2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0"/>
    </row>
    <row r="21" spans="1:13" x14ac:dyDescent="0.2">
      <c r="A21" s="12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</row>
    <row r="22" spans="1:13" x14ac:dyDescent="0.2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</row>
    <row r="23" spans="1:13" x14ac:dyDescent="0.2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</row>
    <row r="24" spans="1:13" x14ac:dyDescent="0.2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0"/>
    </row>
    <row r="25" spans="1:13" x14ac:dyDescent="0.2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</row>
    <row r="26" spans="1:13" x14ac:dyDescent="0.2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0"/>
    </row>
    <row r="27" spans="1:13" x14ac:dyDescent="0.2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0"/>
    </row>
    <row r="28" spans="1:13" x14ac:dyDescent="0.2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0"/>
    </row>
    <row r="29" spans="1:13" x14ac:dyDescent="0.2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</row>
    <row r="30" spans="1:13" x14ac:dyDescent="0.2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0"/>
    </row>
    <row r="31" spans="1:13" x14ac:dyDescent="0.2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0"/>
    </row>
    <row r="32" spans="1:13" x14ac:dyDescent="0.2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0"/>
    </row>
    <row r="33" spans="1:13" x14ac:dyDescent="0.2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0"/>
    </row>
    <row r="34" spans="1:13" x14ac:dyDescent="0.2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0"/>
    </row>
    <row r="35" spans="1:13" x14ac:dyDescent="0.2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0"/>
    </row>
    <row r="36" spans="1:13" x14ac:dyDescent="0.2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0"/>
    </row>
    <row r="37" spans="1:13" x14ac:dyDescent="0.2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0"/>
    </row>
    <row r="38" spans="1:13" x14ac:dyDescent="0.2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0"/>
    </row>
    <row r="39" spans="1:13" x14ac:dyDescent="0.2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0"/>
    </row>
    <row r="40" spans="1:13" x14ac:dyDescent="0.2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0"/>
    </row>
    <row r="41" spans="1:13" x14ac:dyDescent="0.2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0"/>
    </row>
    <row r="42" spans="1:13" x14ac:dyDescent="0.2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0"/>
    </row>
    <row r="43" spans="1:13" x14ac:dyDescent="0.2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0"/>
    </row>
    <row r="44" spans="1:13" x14ac:dyDescent="0.2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0"/>
    </row>
    <row r="45" spans="1:13" x14ac:dyDescent="0.2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0"/>
    </row>
    <row r="46" spans="1:13" x14ac:dyDescent="0.2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0"/>
    </row>
    <row r="47" spans="1:13" x14ac:dyDescent="0.2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0"/>
    </row>
    <row r="48" spans="1:13" x14ac:dyDescent="0.2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0"/>
    </row>
    <row r="49" spans="1:13" x14ac:dyDescent="0.2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0"/>
    </row>
    <row r="50" spans="1:13" ht="13.5" thickBot="1" x14ac:dyDescent="0.25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20"/>
    </row>
    <row r="51" spans="1:13" ht="13.5" thickTop="1" x14ac:dyDescent="0.2"/>
  </sheetData>
  <printOptions horizontalCentered="1" verticalCentered="1" headings="1"/>
  <pageMargins left="0.5" right="0.5" top="0.5" bottom="0.5" header="0.5" footer="0.5"/>
  <pageSetup firstPageNumber="2" orientation="landscape" useFirstPageNumber="1" horizontalDpi="4294967292" verticalDpi="4294967292"/>
  <headerFooter alignWithMargins="0">
    <oddHeader>&amp;R&amp;ISession 12: Service Systems&amp;L&amp;IFile: &amp;F&amp;C&amp;I&amp;A</oddHeader>
    <oddFooter>&amp;R&amp;I[Page &amp;P]&amp;L&amp;IISMT E-130 Spreadsheet Models for Managers&amp;C&amp;ICopyright © 1994-2011 Richard Brenner
Last revised June 29, 2011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7"/>
  <sheetViews>
    <sheetView workbookViewId="0"/>
  </sheetViews>
  <sheetFormatPr defaultColWidth="10.85546875" defaultRowHeight="12.75" x14ac:dyDescent="0.2"/>
  <cols>
    <col min="1" max="1" width="2.28515625" style="11" customWidth="1"/>
    <col min="2" max="2" width="16.140625" style="11" customWidth="1"/>
    <col min="3" max="4" width="7.28515625" style="11" customWidth="1"/>
    <col min="5" max="10" width="7" style="11" bestFit="1" customWidth="1"/>
    <col min="11" max="11" width="5.85546875" style="11" customWidth="1"/>
    <col min="12" max="12" width="38.140625" style="11" customWidth="1"/>
    <col min="13" max="13" width="2.28515625" style="11" customWidth="1"/>
    <col min="14" max="16384" width="10.85546875" style="11"/>
  </cols>
  <sheetData>
    <row r="1" spans="1:13" s="4" customFormat="1" ht="14.25" thickTop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3.5" thickTop="1" x14ac:dyDescent="0.2">
      <c r="A2" s="5"/>
      <c r="B2" s="6" t="s">
        <v>10</v>
      </c>
      <c r="C2" s="7"/>
      <c r="D2" s="7"/>
      <c r="E2" s="7"/>
      <c r="F2" s="8"/>
      <c r="G2" s="9"/>
      <c r="H2" s="9"/>
      <c r="I2" s="9"/>
      <c r="J2" s="9"/>
      <c r="K2" s="9"/>
      <c r="L2" s="9"/>
      <c r="M2" s="10"/>
    </row>
    <row r="3" spans="1:13" ht="13.5" thickBot="1" x14ac:dyDescent="0.25">
      <c r="A3" s="12"/>
      <c r="B3" s="13" t="s">
        <v>11</v>
      </c>
      <c r="C3" s="14"/>
      <c r="D3" s="14"/>
      <c r="E3" s="14"/>
      <c r="F3" s="15"/>
      <c r="G3" s="16"/>
      <c r="H3" s="16"/>
      <c r="I3" s="16"/>
      <c r="J3" s="16"/>
      <c r="K3" s="16"/>
      <c r="L3" s="16"/>
      <c r="M3" s="10"/>
    </row>
    <row r="4" spans="1:13" ht="14.25" thickTop="1" thickBot="1" x14ac:dyDescent="0.25">
      <c r="A4" s="12"/>
      <c r="B4" s="9"/>
      <c r="C4" s="31"/>
      <c r="D4" s="31"/>
      <c r="E4" s="31"/>
      <c r="F4" s="31"/>
      <c r="G4" s="31"/>
      <c r="H4" s="31"/>
      <c r="I4" s="31"/>
      <c r="J4" s="31"/>
      <c r="K4" s="31"/>
      <c r="L4" s="31"/>
      <c r="M4" s="10"/>
    </row>
    <row r="5" spans="1:13" ht="13.5" thickTop="1" x14ac:dyDescent="0.2">
      <c r="A5" s="21"/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4"/>
    </row>
    <row r="6" spans="1:13" ht="13.5" thickBot="1" x14ac:dyDescent="0.25">
      <c r="A6" s="12"/>
      <c r="B6" s="27"/>
      <c r="C6" s="51">
        <v>0</v>
      </c>
      <c r="D6" s="51">
        <f>C6+Interval</f>
        <v>0.8</v>
      </c>
      <c r="E6" s="51">
        <f t="shared" ref="E6:J6" si="0">D6+Interval</f>
        <v>1.6</v>
      </c>
      <c r="F6" s="51">
        <f t="shared" si="0"/>
        <v>2.4000000000000004</v>
      </c>
      <c r="G6" s="51">
        <f t="shared" si="0"/>
        <v>3.2</v>
      </c>
      <c r="H6" s="51">
        <f t="shared" si="0"/>
        <v>4</v>
      </c>
      <c r="I6" s="51">
        <f t="shared" si="0"/>
        <v>4.8</v>
      </c>
      <c r="J6" s="51">
        <f t="shared" si="0"/>
        <v>5.6</v>
      </c>
      <c r="K6" s="25"/>
      <c r="L6" s="28" t="s">
        <v>6</v>
      </c>
      <c r="M6" s="10"/>
    </row>
    <row r="7" spans="1:13" ht="13.5" thickTop="1" x14ac:dyDescent="0.2">
      <c r="A7" s="12"/>
      <c r="B7" s="62">
        <v>0</v>
      </c>
      <c r="C7" s="52">
        <v>1</v>
      </c>
      <c r="D7" s="53">
        <f t="shared" ref="C7:J10" si="1">D$6^$B7*EXP(-D$6)/FACT($B7)</f>
        <v>0.44932896411722156</v>
      </c>
      <c r="E7" s="53">
        <f t="shared" si="1"/>
        <v>0.20189651799465538</v>
      </c>
      <c r="F7" s="53">
        <f t="shared" si="1"/>
        <v>9.071795328941247E-2</v>
      </c>
      <c r="G7" s="53">
        <f t="shared" si="1"/>
        <v>4.0762203978366211E-2</v>
      </c>
      <c r="H7" s="53">
        <f t="shared" si="1"/>
        <v>1.8315638888734179E-2</v>
      </c>
      <c r="I7" s="53">
        <f t="shared" si="1"/>
        <v>8.2297470490200302E-3</v>
      </c>
      <c r="J7" s="54">
        <f t="shared" si="1"/>
        <v>3.697863716482932E-3</v>
      </c>
      <c r="K7" s="25"/>
      <c r="L7" s="34" t="str">
        <f>"1"</f>
        <v>1</v>
      </c>
      <c r="M7" s="10"/>
    </row>
    <row r="8" spans="1:13" x14ac:dyDescent="0.2">
      <c r="A8" s="12"/>
      <c r="B8" s="62">
        <v>1</v>
      </c>
      <c r="C8" s="55">
        <f t="shared" si="1"/>
        <v>0</v>
      </c>
      <c r="D8" s="56">
        <f t="shared" si="1"/>
        <v>0.35946317129377725</v>
      </c>
      <c r="E8" s="56">
        <f t="shared" si="1"/>
        <v>0.32303442879144861</v>
      </c>
      <c r="F8" s="56">
        <f t="shared" si="1"/>
        <v>0.21772308789458997</v>
      </c>
      <c r="G8" s="56">
        <f t="shared" si="1"/>
        <v>0.13043905273077189</v>
      </c>
      <c r="H8" s="56">
        <f t="shared" si="1"/>
        <v>7.3262555554936715E-2</v>
      </c>
      <c r="I8" s="56">
        <f t="shared" si="1"/>
        <v>3.9502785835296143E-2</v>
      </c>
      <c r="J8" s="57">
        <f t="shared" si="1"/>
        <v>2.0708036812304417E-2</v>
      </c>
      <c r="K8" s="9"/>
      <c r="L8" s="38" t="str">
        <f>"=C$6^$B8*EXP(-C$6)/FACT($B8)"</f>
        <v>=C$6^$B8*EXP(-C$6)/FACT($B8)</v>
      </c>
      <c r="M8" s="10"/>
    </row>
    <row r="9" spans="1:13" x14ac:dyDescent="0.2">
      <c r="A9" s="12"/>
      <c r="B9" s="62">
        <v>2</v>
      </c>
      <c r="C9" s="55">
        <f t="shared" si="1"/>
        <v>0</v>
      </c>
      <c r="D9" s="56">
        <f t="shared" si="1"/>
        <v>0.14378526851751092</v>
      </c>
      <c r="E9" s="56">
        <f t="shared" si="1"/>
        <v>0.25842754303315896</v>
      </c>
      <c r="F9" s="56">
        <f t="shared" si="1"/>
        <v>0.26126770547350797</v>
      </c>
      <c r="G9" s="56">
        <f t="shared" si="1"/>
        <v>0.20870248436923505</v>
      </c>
      <c r="H9" s="56">
        <f t="shared" si="1"/>
        <v>0.14652511110987343</v>
      </c>
      <c r="I9" s="56">
        <f t="shared" si="1"/>
        <v>9.4806686004710747E-2</v>
      </c>
      <c r="J9" s="57">
        <f t="shared" si="1"/>
        <v>5.7982503074452366E-2</v>
      </c>
      <c r="K9" s="9"/>
      <c r="L9" s="38" t="str">
        <f>"=C$6^$B9*EXP(-C$6)/FACT($B9)"</f>
        <v>=C$6^$B9*EXP(-C$6)/FACT($B9)</v>
      </c>
      <c r="M9" s="10"/>
    </row>
    <row r="10" spans="1:13" ht="13.5" thickBot="1" x14ac:dyDescent="0.25">
      <c r="A10" s="12"/>
      <c r="B10" s="62">
        <v>3</v>
      </c>
      <c r="C10" s="58">
        <f t="shared" si="1"/>
        <v>0</v>
      </c>
      <c r="D10" s="59">
        <f t="shared" si="1"/>
        <v>3.8342738271336253E-2</v>
      </c>
      <c r="E10" s="59">
        <f t="shared" si="1"/>
        <v>0.13782802295101812</v>
      </c>
      <c r="F10" s="59">
        <f t="shared" si="1"/>
        <v>0.20901416437880641</v>
      </c>
      <c r="G10" s="59">
        <f t="shared" si="1"/>
        <v>0.22261598332718405</v>
      </c>
      <c r="H10" s="59">
        <f t="shared" si="1"/>
        <v>0.19536681481316456</v>
      </c>
      <c r="I10" s="59">
        <f t="shared" si="1"/>
        <v>0.1516906976075372</v>
      </c>
      <c r="J10" s="60">
        <f t="shared" si="1"/>
        <v>0.10823400573897773</v>
      </c>
      <c r="K10" s="16"/>
      <c r="L10" s="37" t="str">
        <f>"=C$6^$B10*EXP(-C$6)/FACT($B10)"</f>
        <v>=C$6^$B10*EXP(-C$6)/FACT($B10)</v>
      </c>
      <c r="M10" s="10"/>
    </row>
    <row r="11" spans="1:13" ht="13.5" thickTop="1" x14ac:dyDescent="0.2">
      <c r="A11" s="1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0"/>
    </row>
    <row r="12" spans="1:13" x14ac:dyDescent="0.2">
      <c r="A12" s="12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0"/>
    </row>
    <row r="13" spans="1:13" x14ac:dyDescent="0.2">
      <c r="A13" s="12"/>
      <c r="B13" s="30" t="s">
        <v>7</v>
      </c>
      <c r="C13" s="40">
        <v>0.8</v>
      </c>
      <c r="D13" s="9"/>
      <c r="E13" s="9"/>
      <c r="F13" s="9"/>
      <c r="G13" s="9"/>
      <c r="H13" s="9"/>
      <c r="I13" s="9"/>
      <c r="J13" s="9"/>
      <c r="K13" s="9"/>
      <c r="L13" s="9"/>
      <c r="M13" s="10"/>
    </row>
    <row r="14" spans="1:13" x14ac:dyDescent="0.2">
      <c r="A14" s="12"/>
      <c r="B14" s="9"/>
      <c r="C14" s="9"/>
      <c r="D14" s="41" t="s">
        <v>8</v>
      </c>
      <c r="E14" s="42"/>
      <c r="F14" s="42"/>
      <c r="G14" s="43"/>
      <c r="H14" s="9"/>
      <c r="I14" s="9"/>
      <c r="J14" s="9"/>
      <c r="K14" s="9"/>
      <c r="L14" s="9"/>
      <c r="M14" s="10"/>
    </row>
    <row r="15" spans="1:13" x14ac:dyDescent="0.2">
      <c r="A15" s="12"/>
      <c r="B15" s="9"/>
      <c r="C15" s="9"/>
      <c r="D15" s="44" t="s">
        <v>9</v>
      </c>
      <c r="E15" s="45"/>
      <c r="F15" s="45"/>
      <c r="G15" s="46"/>
      <c r="H15" s="9"/>
      <c r="I15" s="9"/>
      <c r="J15" s="9"/>
      <c r="K15" s="9"/>
      <c r="L15" s="9"/>
      <c r="M15" s="10"/>
    </row>
    <row r="16" spans="1:13" x14ac:dyDescent="0.2">
      <c r="A16" s="12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</row>
    <row r="17" spans="1:13" x14ac:dyDescent="0.2">
      <c r="A17" s="1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</row>
    <row r="18" spans="1:13" x14ac:dyDescent="0.2">
      <c r="A18" s="12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</row>
    <row r="19" spans="1:13" x14ac:dyDescent="0.2">
      <c r="A19" s="12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0"/>
    </row>
    <row r="20" spans="1:13" x14ac:dyDescent="0.2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0"/>
    </row>
    <row r="21" spans="1:13" x14ac:dyDescent="0.2">
      <c r="A21" s="12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</row>
    <row r="22" spans="1:13" x14ac:dyDescent="0.2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</row>
    <row r="23" spans="1:13" x14ac:dyDescent="0.2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</row>
    <row r="24" spans="1:13" x14ac:dyDescent="0.2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0"/>
    </row>
    <row r="25" spans="1:13" x14ac:dyDescent="0.2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</row>
    <row r="26" spans="1:13" x14ac:dyDescent="0.2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0"/>
    </row>
    <row r="27" spans="1:13" x14ac:dyDescent="0.2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0"/>
    </row>
    <row r="28" spans="1:13" x14ac:dyDescent="0.2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0"/>
    </row>
    <row r="29" spans="1:13" x14ac:dyDescent="0.2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</row>
    <row r="30" spans="1:13" x14ac:dyDescent="0.2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0"/>
    </row>
    <row r="31" spans="1:13" x14ac:dyDescent="0.2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0"/>
    </row>
    <row r="32" spans="1:13" x14ac:dyDescent="0.2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0"/>
    </row>
    <row r="33" spans="1:13" x14ac:dyDescent="0.2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0"/>
    </row>
    <row r="34" spans="1:13" x14ac:dyDescent="0.2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0"/>
    </row>
    <row r="35" spans="1:13" x14ac:dyDescent="0.2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0"/>
    </row>
    <row r="36" spans="1:13" x14ac:dyDescent="0.2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0"/>
    </row>
    <row r="37" spans="1:13" x14ac:dyDescent="0.2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0"/>
    </row>
    <row r="38" spans="1:13" x14ac:dyDescent="0.2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0"/>
    </row>
    <row r="39" spans="1:13" x14ac:dyDescent="0.2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0"/>
    </row>
    <row r="40" spans="1:13" x14ac:dyDescent="0.2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0"/>
    </row>
    <row r="41" spans="1:13" x14ac:dyDescent="0.2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0"/>
    </row>
    <row r="42" spans="1:13" x14ac:dyDescent="0.2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0"/>
    </row>
    <row r="43" spans="1:13" x14ac:dyDescent="0.2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0"/>
    </row>
    <row r="44" spans="1:13" x14ac:dyDescent="0.2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0"/>
    </row>
    <row r="45" spans="1:13" x14ac:dyDescent="0.2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0"/>
    </row>
    <row r="46" spans="1:13" ht="13.5" thickBot="1" x14ac:dyDescent="0.25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20"/>
    </row>
    <row r="47" spans="1:13" ht="13.5" thickTop="1" x14ac:dyDescent="0.2"/>
  </sheetData>
  <printOptions horizontalCentered="1" verticalCentered="1" headings="1"/>
  <pageMargins left="0.5" right="0.5" top="0.5" bottom="0.5" header="0.5" footer="0.5"/>
  <pageSetup firstPageNumber="3" orientation="landscape" useFirstPageNumber="1" horizontalDpi="4294967292" verticalDpi="4294967292"/>
  <headerFooter alignWithMargins="0">
    <oddHeader>&amp;R&amp;ISession 12: Service Systems&amp;L&amp;IFile: &amp;F&amp;C&amp;I&amp;A</oddHeader>
    <oddFooter>&amp;R&amp;I[Page &amp;P]&amp;L&amp;IISMT E-130 Spreadsheet Models for Managers&amp;C&amp;ICopyright © 1994-2011 Richard Brenner
Last revised June 29, 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Example1</vt:lpstr>
      <vt:lpstr>Example2</vt:lpstr>
      <vt:lpstr>Example3</vt:lpstr>
      <vt:lpstr>Example3!Interval</vt:lpstr>
      <vt:lpstr>Lambda</vt:lpstr>
      <vt:lpstr>Mu</vt:lpstr>
      <vt:lpstr>Example1!Print_Area</vt:lpstr>
      <vt:lpstr>Example2!Print_Area</vt:lpstr>
      <vt:lpstr>Example3!Print_Area</vt:lpstr>
    </vt:vector>
  </TitlesOfParts>
  <Company>Chaco Canyon Consulting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Systems</dc:title>
  <dc:subject>Demonstration for Session 12</dc:subject>
  <dc:creator>Richard Brenner Copyright © 1994-2010 Richard Brenner</dc:creator>
  <cp:lastModifiedBy>Richard Brenner</cp:lastModifiedBy>
  <cp:lastPrinted>1999-04-25T10:46:10Z</cp:lastPrinted>
  <dcterms:created xsi:type="dcterms:W3CDTF">2001-05-07T13:58:34Z</dcterms:created>
  <dcterms:modified xsi:type="dcterms:W3CDTF">2011-07-15T21:08:35Z</dcterms:modified>
</cp:coreProperties>
</file>